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trim'!$6:$6</definedName>
    <definedName name="_xlnm.Print_Area" localSheetId="0">'raport trim'!$A$1:$E$184</definedName>
  </definedNames>
  <calcPr fullCalcOnLoad="1"/>
</workbook>
</file>

<file path=xl/sharedStrings.xml><?xml version="1.0" encoding="utf-8"?>
<sst xmlns="http://schemas.openxmlformats.org/spreadsheetml/2006/main" count="343" uniqueCount="212">
  <si>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</si>
  <si>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</si>
  <si>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</si>
  <si>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</si>
  <si>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</si>
  <si>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</si>
  <si>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</si>
  <si>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</si>
  <si>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</si>
  <si>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</si>
  <si>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</si>
  <si>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</si>
  <si>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</si>
  <si>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</si>
  <si>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</si>
  <si>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</si>
  <si>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</si>
  <si>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</si>
  <si>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</si>
  <si>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</si>
  <si>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</si>
  <si>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</si>
  <si>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</si>
  <si>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</si>
  <si>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</si>
  <si>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</si>
  <si>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</si>
  <si>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</si>
  <si>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</si>
  <si>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</si>
  <si>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</si>
  <si>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</si>
  <si>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</si>
  <si>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</si>
  <si>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</si>
  <si>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</si>
  <si>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</si>
  <si>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</si>
  <si>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</si>
  <si>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</si>
  <si>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</si>
  <si>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</si>
  <si>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</si>
  <si>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</si>
  <si>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</si>
  <si>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65.02.71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</si>
  <si>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</si>
  <si>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</si>
  <si>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</si>
  <si>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</si>
  <si>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</si>
  <si>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</si>
  <si>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</si>
  <si>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</si>
  <si>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</si>
  <si>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</si>
  <si>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</si>
  <si>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67.02.85</t>
  </si>
  <si>
    <t>Asigurări şi asistenţă socială</t>
  </si>
  <si>
    <t>68.02</t>
  </si>
  <si>
    <t>68.02.10</t>
  </si>
  <si>
    <t>68.02.20</t>
  </si>
  <si>
    <t>68.02.51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</si>
  <si>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</si>
  <si>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</si>
  <si>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</si>
  <si>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</si>
  <si>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</si>
  <si>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</si>
  <si>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</si>
  <si>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</si>
  <si>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</si>
  <si>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</si>
  <si>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</si>
  <si>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</si>
  <si>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</si>
  <si>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</si>
  <si>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</si>
  <si>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</si>
  <si>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</si>
  <si>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</si>
  <si>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</si>
  <si>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</si>
  <si>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</si>
  <si>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</si>
  <si>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</si>
  <si>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</si>
  <si>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</si>
  <si>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</si>
  <si>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</si>
  <si>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</si>
  <si>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</si>
  <si>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</si>
  <si>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</si>
  <si>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</si>
  <si>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</si>
  <si>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</si>
  <si>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84.02.71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</si>
  <si>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</si>
  <si>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</si>
  <si>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</si>
  <si>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</si>
  <si>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</si>
  <si>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</si>
  <si>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</si>
  <si>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</si>
  <si>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</si>
  <si>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</si>
  <si>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</si>
  <si>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</si>
  <si>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</si>
  <si>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</si>
  <si>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</si>
  <si>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>49.02-SD</t>
  </si>
  <si>
    <t xml:space="preserve">TOTAL VENITURI, DIN CARE: </t>
  </si>
  <si>
    <t>dobânzi aferente datoriei publice</t>
  </si>
  <si>
    <t>Poliţia locală</t>
  </si>
  <si>
    <t>cheltuieli de capital, din care:</t>
  </si>
  <si>
    <t>active financiare</t>
  </si>
  <si>
    <t>51.02.70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</si>
  <si>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</si>
  <si>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</si>
  <si>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</si>
  <si>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</si>
  <si>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</si>
  <si>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</si>
  <si>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</si>
  <si>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</si>
  <si>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</si>
  <si>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</si>
  <si>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</si>
  <si>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</si>
  <si>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</si>
  <si>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</si>
  <si>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</si>
  <si>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</si>
  <si>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</si>
  <si>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</si>
  <si>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</si>
  <si>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</si>
  <si>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</si>
  <si>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</si>
  <si>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</si>
  <si>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</si>
  <si>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</si>
  <si>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</si>
  <si>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</si>
  <si>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</si>
  <si>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</si>
  <si>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</si>
  <si>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</si>
  <si>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</si>
  <si>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</si>
  <si>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</si>
  <si>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</si>
  <si>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</si>
  <si>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</si>
  <si>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</si>
  <si>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</si>
  <si>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</si>
  <si>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</si>
  <si>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</si>
  <si>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</si>
  <si>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</si>
  <si>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</si>
  <si>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</si>
  <si>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</si>
  <si>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</si>
  <si>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</si>
  <si>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</si>
  <si>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</si>
  <si>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</si>
  <si>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</si>
  <si>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</si>
  <si>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</si>
  <si>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</si>
  <si>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</si>
  <si>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</si>
  <si>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</si>
  <si>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</si>
  <si>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</si>
  <si>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</si>
  <si>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</si>
  <si>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</si>
  <si>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</si>
  <si>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</si>
  <si>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</si>
  <si>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</si>
  <si>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</si>
  <si>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</si>
  <si>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</si>
  <si>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</si>
  <si>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</si>
  <si>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</si>
  <si>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</si>
  <si>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</si>
  <si>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</si>
  <si>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</si>
  <si>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</si>
  <si>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</si>
  <si>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</si>
  <si>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67.02.51.02</t>
  </si>
  <si>
    <t>68.02.51.02</t>
  </si>
  <si>
    <t>Prevederi            an 2020</t>
  </si>
  <si>
    <t>Anexa nr. 2</t>
  </si>
  <si>
    <t>61.02.85.01</t>
  </si>
  <si>
    <t>proiecte cu finanţare din sume aferente PNRR</t>
  </si>
  <si>
    <t>70.02.61</t>
  </si>
  <si>
    <t>Plăţi la 30.06.2023</t>
  </si>
  <si>
    <t>la Hotărârea nr. 344/27.07.2023</t>
  </si>
  <si>
    <t xml:space="preserve">                                PREȘEDINTE DE ȘEDINȚĂ,</t>
  </si>
  <si>
    <t xml:space="preserve">                                  LUCIAN-COSTIN DINDIRICĂ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</si>
</sst>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3" fillId="23" borderId="8" applyNumberFormat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0" fillId="27" borderId="14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5</xdr:row>
      <xdr:rowOff>1057275</xdr:rowOff>
    </xdr:from>
    <xdr:to>
      <xdr:col>5</xdr:col>
      <xdr:colOff>9525</xdr:colOff>
      <xdr:row>5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0401300" y="2152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PageLayoutView="0" workbookViewId="0" topLeftCell="A1">
      <selection activeCell="A186" sqref="A186:E186"/>
    </sheetView>
  </sheetViews>
  <sheetFormatPr defaultColWidth="9.140625" defaultRowHeight="12.75"/>
  <cols>
    <col min="1" max="1" width="7.7109375" style="0" customWidth="1"/>
    <col min="2" max="2" width="107.57421875" style="0" customWidth="1"/>
    <col min="3" max="3" width="17.7109375" style="3" customWidth="1"/>
    <col min="4" max="4" width="25.28125" style="1" hidden="1" customWidth="1"/>
    <col min="5" max="5" width="23.00390625" style="4" customWidth="1"/>
    <col min="6" max="6" width="12.00390625" style="0" customWidth="1"/>
  </cols>
  <sheetData>
    <row r="1" spans="1:5" s="7" customFormat="1" ht="20.25">
      <c r="A1" s="82"/>
      <c r="B1" s="82"/>
      <c r="C1" s="5"/>
      <c r="D1" s="1"/>
      <c r="E1" s="64" t="s">
        <v>204</v>
      </c>
    </row>
    <row r="2" spans="1:5" s="7" customFormat="1" ht="20.25">
      <c r="A2" s="65"/>
      <c r="B2" s="77" t="s">
        <v>209</v>
      </c>
      <c r="C2" s="77"/>
      <c r="D2" s="77"/>
      <c r="E2" s="77"/>
    </row>
    <row r="3" spans="1:7" s="7" customFormat="1" ht="24" customHeight="1">
      <c r="A3" s="83" t="s">
        <v>187</v>
      </c>
      <c r="B3" s="83"/>
      <c r="C3" s="83"/>
      <c r="D3" s="83"/>
      <c r="E3" s="83"/>
      <c r="F3" s="8"/>
      <c r="G3" s="8"/>
    </row>
    <row r="4" spans="1:7" s="7" customFormat="1" ht="27.75" hidden="1">
      <c r="A4" s="2"/>
      <c r="B4" s="2"/>
      <c r="C4" s="2"/>
      <c r="D4" s="55"/>
      <c r="E4" s="2"/>
      <c r="F4" s="8"/>
      <c r="G4" s="8"/>
    </row>
    <row r="5" spans="2:5" s="7" customFormat="1" ht="21.75" customHeight="1">
      <c r="B5" s="9"/>
      <c r="C5" s="5"/>
      <c r="D5" s="1"/>
      <c r="E5" s="10" t="s">
        <v>0</v>
      </c>
    </row>
    <row r="6" spans="1:5" s="58" customFormat="1" ht="83.25" customHeight="1">
      <c r="A6" s="60" t="s">
        <v>1</v>
      </c>
      <c r="B6" s="61" t="s">
        <v>148</v>
      </c>
      <c r="C6" s="62" t="s">
        <v>2</v>
      </c>
      <c r="D6" s="63" t="s">
        <v>203</v>
      </c>
      <c r="E6" s="60" t="s">
        <v>208</v>
      </c>
    </row>
    <row r="7" spans="1:5" s="11" customFormat="1" ht="20.25" customHeight="1" hidden="1">
      <c r="A7" s="42">
        <v>0</v>
      </c>
      <c r="B7" s="42">
        <v>1</v>
      </c>
      <c r="C7" s="27">
        <v>2</v>
      </c>
      <c r="D7" s="19"/>
      <c r="E7" s="27">
        <v>3</v>
      </c>
    </row>
    <row r="8" spans="1:5" s="16" customFormat="1" ht="23.25" hidden="1">
      <c r="A8" s="52" t="s">
        <v>3</v>
      </c>
      <c r="B8" s="47" t="s">
        <v>114</v>
      </c>
      <c r="C8" s="48" t="s">
        <v>4</v>
      </c>
      <c r="D8" s="54"/>
      <c r="E8" s="49">
        <f>SUM(E9+E10)</f>
        <v>221202323</v>
      </c>
    </row>
    <row r="9" spans="1:5" s="16" customFormat="1" ht="20.25" hidden="1">
      <c r="A9" s="51" t="s">
        <v>109</v>
      </c>
      <c r="B9" s="13" t="s">
        <v>106</v>
      </c>
      <c r="C9" s="14" t="s">
        <v>111</v>
      </c>
      <c r="D9" s="54"/>
      <c r="E9" s="15">
        <v>194777222</v>
      </c>
    </row>
    <row r="10" spans="1:5" s="16" customFormat="1" ht="20.25" hidden="1">
      <c r="A10" s="51" t="s">
        <v>110</v>
      </c>
      <c r="B10" s="13" t="s">
        <v>107</v>
      </c>
      <c r="C10" s="14" t="s">
        <v>112</v>
      </c>
      <c r="D10" s="54"/>
      <c r="E10" s="15">
        <v>26425101</v>
      </c>
    </row>
    <row r="11" spans="1:5" s="16" customFormat="1" ht="20.25" hidden="1">
      <c r="A11" s="12"/>
      <c r="B11" s="13"/>
      <c r="C11" s="14"/>
      <c r="D11" s="54"/>
      <c r="E11" s="15"/>
    </row>
    <row r="12" spans="1:5" s="16" customFormat="1" ht="23.25">
      <c r="A12" s="52"/>
      <c r="B12" s="47" t="s">
        <v>108</v>
      </c>
      <c r="C12" s="50">
        <v>49.02</v>
      </c>
      <c r="D12" s="49">
        <f>SUM(D13+D106)</f>
        <v>691415000</v>
      </c>
      <c r="E12" s="49">
        <f>SUM(E13+E106)</f>
        <v>657713348</v>
      </c>
    </row>
    <row r="13" spans="1:5" s="16" customFormat="1" ht="20.25">
      <c r="A13" s="51" t="s">
        <v>109</v>
      </c>
      <c r="B13" s="13" t="s">
        <v>104</v>
      </c>
      <c r="C13" s="17" t="s">
        <v>156</v>
      </c>
      <c r="D13" s="15">
        <f>SUM(D14+D21+D27+D37+D47+D55+D63+D71+D80+D84+D87+D89+D94+D96+D104)</f>
        <v>491960000</v>
      </c>
      <c r="E13" s="15">
        <f>SUM(E14+E21+E27+E37+E47+E55+E63+E71+E80+E84+E87+E89+E94+E96+E104)</f>
        <v>423272172</v>
      </c>
    </row>
    <row r="14" spans="1:5" s="7" customFormat="1" ht="20.25">
      <c r="A14" s="27">
        <v>1</v>
      </c>
      <c r="B14" s="66" t="s">
        <v>5</v>
      </c>
      <c r="C14" s="32" t="s">
        <v>6</v>
      </c>
      <c r="D14" s="19">
        <f>SUM(D15+D16+D17+D18+D19+D20)</f>
        <v>74610000</v>
      </c>
      <c r="E14" s="19">
        <f>SUM(E15+E16+E17+E18+E19+E20)</f>
        <v>45715513</v>
      </c>
    </row>
    <row r="15" spans="1:5" s="7" customFormat="1" ht="20.25">
      <c r="A15" s="67"/>
      <c r="B15" s="68" t="s">
        <v>7</v>
      </c>
      <c r="C15" s="69" t="s">
        <v>8</v>
      </c>
      <c r="D15" s="56">
        <v>45830000</v>
      </c>
      <c r="E15" s="23">
        <v>26939948</v>
      </c>
    </row>
    <row r="16" spans="1:5" s="7" customFormat="1" ht="20.25">
      <c r="A16" s="67"/>
      <c r="B16" s="68" t="s">
        <v>9</v>
      </c>
      <c r="C16" s="69" t="s">
        <v>10</v>
      </c>
      <c r="D16" s="56">
        <v>28739000</v>
      </c>
      <c r="E16" s="23">
        <v>18749297</v>
      </c>
    </row>
    <row r="17" spans="1:5" s="7" customFormat="1" ht="20.25" hidden="1">
      <c r="A17" s="67"/>
      <c r="B17" s="68" t="s">
        <v>160</v>
      </c>
      <c r="C17" s="69" t="s">
        <v>196</v>
      </c>
      <c r="D17" s="56">
        <v>0</v>
      </c>
      <c r="E17" s="23">
        <v>0</v>
      </c>
    </row>
    <row r="18" spans="1:5" s="7" customFormat="1" ht="20.25">
      <c r="A18" s="67"/>
      <c r="B18" s="68" t="s">
        <v>35</v>
      </c>
      <c r="C18" s="69" t="s">
        <v>188</v>
      </c>
      <c r="D18" s="56">
        <v>524000</v>
      </c>
      <c r="E18" s="23">
        <v>200167</v>
      </c>
    </row>
    <row r="19" spans="1:5" s="7" customFormat="1" ht="20.25" hidden="1">
      <c r="A19" s="67"/>
      <c r="B19" s="68" t="s">
        <v>15</v>
      </c>
      <c r="C19" s="69" t="s">
        <v>16</v>
      </c>
      <c r="D19" s="56"/>
      <c r="E19" s="23"/>
    </row>
    <row r="20" spans="1:5" s="7" customFormat="1" ht="21" customHeight="1">
      <c r="A20" s="67"/>
      <c r="B20" s="68" t="s">
        <v>123</v>
      </c>
      <c r="C20" s="69" t="s">
        <v>125</v>
      </c>
      <c r="D20" s="56">
        <v>-483000</v>
      </c>
      <c r="E20" s="23">
        <v>-173899</v>
      </c>
    </row>
    <row r="21" spans="1:8" s="7" customFormat="1" ht="20.25">
      <c r="A21" s="27">
        <v>2</v>
      </c>
      <c r="B21" s="66" t="s">
        <v>17</v>
      </c>
      <c r="C21" s="32" t="s">
        <v>18</v>
      </c>
      <c r="D21" s="19">
        <f>SUM(D22+D23+D24+D25)</f>
        <v>4844000</v>
      </c>
      <c r="E21" s="19">
        <f>SUM(E22+E23+E24+E25)</f>
        <v>2483991</v>
      </c>
      <c r="F21" s="24"/>
      <c r="G21" s="24"/>
      <c r="H21" s="24"/>
    </row>
    <row r="22" spans="1:9" s="7" customFormat="1" ht="20.25">
      <c r="A22" s="67"/>
      <c r="B22" s="68" t="s">
        <v>7</v>
      </c>
      <c r="C22" s="69" t="s">
        <v>158</v>
      </c>
      <c r="D22" s="23">
        <v>4355000</v>
      </c>
      <c r="E22" s="23">
        <v>2345009</v>
      </c>
      <c r="F22" s="25"/>
      <c r="G22" s="25"/>
      <c r="H22" s="25"/>
      <c r="I22" s="25"/>
    </row>
    <row r="23" spans="1:9" s="7" customFormat="1" ht="20.25" customHeight="1">
      <c r="A23" s="67"/>
      <c r="B23" s="68" t="s">
        <v>9</v>
      </c>
      <c r="C23" s="69" t="s">
        <v>159</v>
      </c>
      <c r="D23" s="56">
        <v>439000</v>
      </c>
      <c r="E23" s="23">
        <v>138982</v>
      </c>
      <c r="F23" s="25"/>
      <c r="G23" s="25"/>
      <c r="H23" s="25"/>
      <c r="I23" s="25"/>
    </row>
    <row r="24" spans="1:9" s="7" customFormat="1" ht="20.25" customHeight="1" hidden="1">
      <c r="A24" s="67"/>
      <c r="B24" s="68" t="s">
        <v>189</v>
      </c>
      <c r="C24" s="69" t="s">
        <v>190</v>
      </c>
      <c r="D24" s="56">
        <v>50000</v>
      </c>
      <c r="E24" s="23">
        <v>0</v>
      </c>
      <c r="F24" s="25"/>
      <c r="G24" s="25"/>
      <c r="H24" s="25"/>
      <c r="I24" s="25"/>
    </row>
    <row r="25" spans="1:9" s="7" customFormat="1" ht="20.25" hidden="1">
      <c r="A25" s="67"/>
      <c r="B25" s="68" t="s">
        <v>15</v>
      </c>
      <c r="C25" s="69" t="s">
        <v>19</v>
      </c>
      <c r="D25" s="56">
        <v>0</v>
      </c>
      <c r="E25" s="23">
        <f>SUM(E26)</f>
        <v>0</v>
      </c>
      <c r="F25" s="25"/>
      <c r="G25" s="25"/>
      <c r="H25" s="25"/>
      <c r="I25" s="25"/>
    </row>
    <row r="26" spans="1:9" s="7" customFormat="1" ht="21" customHeight="1" hidden="1">
      <c r="A26" s="67"/>
      <c r="B26" s="68" t="s">
        <v>123</v>
      </c>
      <c r="C26" s="69" t="s">
        <v>126</v>
      </c>
      <c r="D26" s="56">
        <v>0</v>
      </c>
      <c r="E26" s="23">
        <v>0</v>
      </c>
      <c r="F26" s="25"/>
      <c r="G26" s="25"/>
      <c r="H26" s="25"/>
      <c r="I26" s="25"/>
    </row>
    <row r="27" spans="1:9" s="7" customFormat="1" ht="22.5" customHeight="1">
      <c r="A27" s="27">
        <v>3</v>
      </c>
      <c r="B27" s="66" t="s">
        <v>21</v>
      </c>
      <c r="C27" s="32" t="s">
        <v>22</v>
      </c>
      <c r="D27" s="19">
        <f>SUM(D28+D29+D30)</f>
        <v>5859000</v>
      </c>
      <c r="E27" s="19">
        <f>SUM(E28+E29+E30)</f>
        <v>4688414</v>
      </c>
      <c r="F27" s="25"/>
      <c r="G27" s="25"/>
      <c r="H27" s="25"/>
      <c r="I27" s="25"/>
    </row>
    <row r="28" spans="1:9" s="7" customFormat="1" ht="20.25">
      <c r="A28" s="67"/>
      <c r="B28" s="68" t="s">
        <v>9</v>
      </c>
      <c r="C28" s="70" t="s">
        <v>23</v>
      </c>
      <c r="D28" s="56">
        <v>527000</v>
      </c>
      <c r="E28" s="22">
        <v>110944</v>
      </c>
      <c r="F28" s="25"/>
      <c r="G28" s="25"/>
      <c r="H28" s="25"/>
      <c r="I28" s="25"/>
    </row>
    <row r="29" spans="1:9" s="7" customFormat="1" ht="20.25">
      <c r="A29" s="67"/>
      <c r="B29" s="68" t="s">
        <v>115</v>
      </c>
      <c r="C29" s="69" t="s">
        <v>24</v>
      </c>
      <c r="D29" s="56">
        <v>5332000</v>
      </c>
      <c r="E29" s="23">
        <v>4577470</v>
      </c>
      <c r="F29" s="25"/>
      <c r="G29" s="25"/>
      <c r="H29" s="25"/>
      <c r="I29" s="25"/>
    </row>
    <row r="30" spans="1:5" s="7" customFormat="1" ht="21.75" customHeight="1" hidden="1">
      <c r="A30" s="26"/>
      <c r="B30" s="71" t="s">
        <v>15</v>
      </c>
      <c r="C30" s="69" t="s">
        <v>25</v>
      </c>
      <c r="D30" s="56">
        <f>SUM(D31)</f>
        <v>0</v>
      </c>
      <c r="E30" s="56">
        <f>SUM(E31)</f>
        <v>0</v>
      </c>
    </row>
    <row r="31" spans="1:5" s="7" customFormat="1" ht="21.75" customHeight="1" hidden="1">
      <c r="A31" s="26"/>
      <c r="B31" s="68" t="s">
        <v>123</v>
      </c>
      <c r="C31" s="69" t="s">
        <v>127</v>
      </c>
      <c r="D31" s="56"/>
      <c r="E31" s="56">
        <v>0</v>
      </c>
    </row>
    <row r="32" spans="1:9" s="7" customFormat="1" ht="34.5" customHeight="1" hidden="1">
      <c r="A32" s="27"/>
      <c r="B32" s="66" t="s">
        <v>26</v>
      </c>
      <c r="C32" s="32" t="s">
        <v>27</v>
      </c>
      <c r="D32" s="19">
        <f>SUM(D33+D35)</f>
        <v>0</v>
      </c>
      <c r="E32" s="19">
        <f>SUM(E33+E35)</f>
        <v>0</v>
      </c>
      <c r="F32" s="25"/>
      <c r="G32" s="25"/>
      <c r="H32" s="25"/>
      <c r="I32" s="25"/>
    </row>
    <row r="33" spans="1:9" s="7" customFormat="1" ht="20.25" hidden="1">
      <c r="A33" s="67"/>
      <c r="B33" s="68" t="s">
        <v>33</v>
      </c>
      <c r="C33" s="69" t="s">
        <v>28</v>
      </c>
      <c r="D33" s="23">
        <f>SUM(D34)</f>
        <v>0</v>
      </c>
      <c r="E33" s="23">
        <f>SUM(E34)</f>
        <v>0</v>
      </c>
      <c r="F33" s="25"/>
      <c r="G33" s="25"/>
      <c r="H33" s="25"/>
      <c r="I33" s="25"/>
    </row>
    <row r="34" spans="1:9" s="7" customFormat="1" ht="21.75" customHeight="1" hidden="1">
      <c r="A34" s="67"/>
      <c r="B34" s="68" t="s">
        <v>124</v>
      </c>
      <c r="C34" s="69" t="s">
        <v>128</v>
      </c>
      <c r="D34" s="56"/>
      <c r="E34" s="23"/>
      <c r="F34" s="25"/>
      <c r="G34" s="25"/>
      <c r="H34" s="25"/>
      <c r="I34" s="25"/>
    </row>
    <row r="35" spans="1:13" s="30" customFormat="1" ht="20.25" customHeight="1" hidden="1">
      <c r="A35" s="67"/>
      <c r="B35" s="72" t="s">
        <v>15</v>
      </c>
      <c r="C35" s="73" t="s">
        <v>29</v>
      </c>
      <c r="D35" s="56">
        <v>0</v>
      </c>
      <c r="E35" s="22">
        <f>SUM(E36)</f>
        <v>0</v>
      </c>
      <c r="F35" s="29"/>
      <c r="G35" s="29"/>
      <c r="H35" s="29"/>
      <c r="I35" s="29"/>
      <c r="J35" s="29"/>
      <c r="K35" s="29"/>
      <c r="L35" s="29"/>
      <c r="M35" s="29"/>
    </row>
    <row r="36" spans="1:13" s="30" customFormat="1" ht="20.25" customHeight="1" hidden="1">
      <c r="A36" s="67"/>
      <c r="B36" s="68" t="s">
        <v>123</v>
      </c>
      <c r="C36" s="73" t="s">
        <v>146</v>
      </c>
      <c r="D36" s="56">
        <v>0</v>
      </c>
      <c r="E36" s="22">
        <v>0</v>
      </c>
      <c r="F36" s="29"/>
      <c r="G36" s="29"/>
      <c r="H36" s="29"/>
      <c r="I36" s="29"/>
      <c r="J36" s="29"/>
      <c r="K36" s="29"/>
      <c r="L36" s="29"/>
      <c r="M36" s="29"/>
    </row>
    <row r="37" spans="1:5" s="7" customFormat="1" ht="20.25">
      <c r="A37" s="27">
        <v>4</v>
      </c>
      <c r="B37" s="66" t="s">
        <v>30</v>
      </c>
      <c r="C37" s="32" t="s">
        <v>31</v>
      </c>
      <c r="D37" s="19">
        <f>SUM(D41+D45)</f>
        <v>36222000</v>
      </c>
      <c r="E37" s="19">
        <f>SUM(E41+E45)</f>
        <v>17155138</v>
      </c>
    </row>
    <row r="38" spans="1:5" s="7" customFormat="1" ht="20.25" hidden="1">
      <c r="A38" s="67"/>
      <c r="B38" s="68" t="s">
        <v>9</v>
      </c>
      <c r="C38" s="69" t="s">
        <v>32</v>
      </c>
      <c r="D38" s="56"/>
      <c r="E38" s="31">
        <v>0</v>
      </c>
    </row>
    <row r="39" spans="1:5" s="7" customFormat="1" ht="20.25" hidden="1">
      <c r="A39" s="67"/>
      <c r="B39" s="68" t="s">
        <v>33</v>
      </c>
      <c r="C39" s="69" t="s">
        <v>34</v>
      </c>
      <c r="D39" s="56">
        <f>SUM(D40)</f>
        <v>0</v>
      </c>
      <c r="E39" s="56">
        <f>SUM(E40)</f>
        <v>0</v>
      </c>
    </row>
    <row r="40" spans="1:5" s="7" customFormat="1" ht="21.75" customHeight="1" hidden="1">
      <c r="A40" s="67"/>
      <c r="B40" s="68" t="s">
        <v>124</v>
      </c>
      <c r="C40" s="69" t="s">
        <v>129</v>
      </c>
      <c r="D40" s="56"/>
      <c r="E40" s="22"/>
    </row>
    <row r="41" spans="1:5" s="11" customFormat="1" ht="20.25">
      <c r="A41" s="27"/>
      <c r="B41" s="74" t="s">
        <v>116</v>
      </c>
      <c r="C41" s="32"/>
      <c r="D41" s="33">
        <f>SUM(D42)</f>
        <v>33890000</v>
      </c>
      <c r="E41" s="33">
        <f>SUM(E42+E44)</f>
        <v>17153592</v>
      </c>
    </row>
    <row r="42" spans="1:5" s="7" customFormat="1" ht="20.25" hidden="1">
      <c r="A42" s="67"/>
      <c r="B42" s="68" t="s">
        <v>33</v>
      </c>
      <c r="C42" s="69" t="s">
        <v>34</v>
      </c>
      <c r="D42" s="56">
        <f>SUM(D43)</f>
        <v>33890000</v>
      </c>
      <c r="E42" s="56">
        <f>SUM(E43)</f>
        <v>17191000</v>
      </c>
    </row>
    <row r="43" spans="1:5" s="7" customFormat="1" ht="24.75" customHeight="1">
      <c r="A43" s="67"/>
      <c r="B43" s="68" t="s">
        <v>124</v>
      </c>
      <c r="C43" s="69" t="s">
        <v>129</v>
      </c>
      <c r="D43" s="56">
        <v>33890000</v>
      </c>
      <c r="E43" s="22">
        <v>17191000</v>
      </c>
    </row>
    <row r="44" spans="1:5" s="7" customFormat="1" ht="24.75" customHeight="1">
      <c r="A44" s="67"/>
      <c r="B44" s="68" t="s">
        <v>123</v>
      </c>
      <c r="C44" s="69" t="s">
        <v>205</v>
      </c>
      <c r="D44" s="56"/>
      <c r="E44" s="22">
        <v>-37408</v>
      </c>
    </row>
    <row r="45" spans="1:5" s="7" customFormat="1" ht="20.25">
      <c r="A45" s="27"/>
      <c r="B45" s="66" t="s">
        <v>37</v>
      </c>
      <c r="C45" s="69"/>
      <c r="D45" s="33">
        <f>SUM(D46)</f>
        <v>2332000</v>
      </c>
      <c r="E45" s="33">
        <f>SUM(E46)</f>
        <v>1546</v>
      </c>
    </row>
    <row r="46" spans="1:5" s="7" customFormat="1" ht="20.25">
      <c r="A46" s="67"/>
      <c r="B46" s="68" t="s">
        <v>9</v>
      </c>
      <c r="C46" s="69" t="s">
        <v>32</v>
      </c>
      <c r="D46" s="56">
        <v>2332000</v>
      </c>
      <c r="E46" s="23">
        <v>1546</v>
      </c>
    </row>
    <row r="47" spans="1:5" s="7" customFormat="1" ht="20.25">
      <c r="A47" s="27">
        <v>5</v>
      </c>
      <c r="B47" s="66" t="s">
        <v>38</v>
      </c>
      <c r="C47" s="32" t="s">
        <v>39</v>
      </c>
      <c r="D47" s="33">
        <f>SUM(D48:D54)</f>
        <v>44826000</v>
      </c>
      <c r="E47" s="33">
        <f>SUM(E48:E54)</f>
        <v>42490039</v>
      </c>
    </row>
    <row r="48" spans="1:5" s="7" customFormat="1" ht="20.25">
      <c r="A48" s="67"/>
      <c r="B48" s="68" t="s">
        <v>7</v>
      </c>
      <c r="C48" s="69" t="s">
        <v>40</v>
      </c>
      <c r="D48" s="56">
        <v>119000</v>
      </c>
      <c r="E48" s="23">
        <v>1809097</v>
      </c>
    </row>
    <row r="49" spans="1:5" s="7" customFormat="1" ht="20.25">
      <c r="A49" s="67"/>
      <c r="B49" s="68" t="s">
        <v>9</v>
      </c>
      <c r="C49" s="69" t="s">
        <v>41</v>
      </c>
      <c r="D49" s="56">
        <v>30583000</v>
      </c>
      <c r="E49" s="23">
        <v>23505061</v>
      </c>
    </row>
    <row r="50" spans="1:5" s="7" customFormat="1" ht="20.25">
      <c r="A50" s="67"/>
      <c r="B50" s="68" t="s">
        <v>160</v>
      </c>
      <c r="C50" s="69" t="s">
        <v>173</v>
      </c>
      <c r="D50" s="56">
        <v>8564000</v>
      </c>
      <c r="E50" s="23">
        <v>6313507</v>
      </c>
    </row>
    <row r="51" spans="1:5" s="7" customFormat="1" ht="20.25">
      <c r="A51" s="67"/>
      <c r="B51" s="68" t="s">
        <v>11</v>
      </c>
      <c r="C51" s="69" t="s">
        <v>167</v>
      </c>
      <c r="D51" s="56">
        <v>2352000</v>
      </c>
      <c r="E51" s="23">
        <v>1828244</v>
      </c>
    </row>
    <row r="52" spans="1:5" s="7" customFormat="1" ht="20.25">
      <c r="A52" s="67"/>
      <c r="B52" s="68" t="s">
        <v>35</v>
      </c>
      <c r="C52" s="69" t="s">
        <v>44</v>
      </c>
      <c r="D52" s="56">
        <v>3208000</v>
      </c>
      <c r="E52" s="23">
        <v>9091428</v>
      </c>
    </row>
    <row r="53" spans="1:5" s="7" customFormat="1" ht="23.25" customHeight="1" hidden="1">
      <c r="A53" s="67"/>
      <c r="B53" s="68" t="s">
        <v>15</v>
      </c>
      <c r="C53" s="69" t="s">
        <v>46</v>
      </c>
      <c r="D53" s="23"/>
      <c r="E53" s="23"/>
    </row>
    <row r="54" spans="1:5" s="7" customFormat="1" ht="37.5" customHeight="1">
      <c r="A54" s="67"/>
      <c r="B54" s="68" t="s">
        <v>123</v>
      </c>
      <c r="C54" s="69" t="s">
        <v>130</v>
      </c>
      <c r="D54" s="56">
        <v>0</v>
      </c>
      <c r="E54" s="23">
        <v>-57298</v>
      </c>
    </row>
    <row r="55" spans="1:5" s="7" customFormat="1" ht="20.25">
      <c r="A55" s="27">
        <v>6</v>
      </c>
      <c r="B55" s="66" t="s">
        <v>47</v>
      </c>
      <c r="C55" s="32" t="s">
        <v>48</v>
      </c>
      <c r="D55" s="19">
        <f>SUM(D56+D57+D58+D59+D60+D61+D62)</f>
        <v>29404000</v>
      </c>
      <c r="E55" s="19">
        <f>SUM(E56+E57+E58+E60+E61+E62)</f>
        <v>14597862</v>
      </c>
    </row>
    <row r="56" spans="1:5" s="7" customFormat="1" ht="20.25">
      <c r="A56" s="27"/>
      <c r="B56" s="68" t="s">
        <v>7</v>
      </c>
      <c r="C56" s="70" t="s">
        <v>49</v>
      </c>
      <c r="D56" s="56">
        <v>21704000</v>
      </c>
      <c r="E56" s="22">
        <v>10309683</v>
      </c>
    </row>
    <row r="57" spans="1:5" s="7" customFormat="1" ht="18.75" customHeight="1">
      <c r="A57" s="67"/>
      <c r="B57" s="68" t="s">
        <v>9</v>
      </c>
      <c r="C57" s="70" t="s">
        <v>50</v>
      </c>
      <c r="D57" s="56">
        <v>3279000</v>
      </c>
      <c r="E57" s="22">
        <v>52633</v>
      </c>
    </row>
    <row r="58" spans="1:5" s="7" customFormat="1" ht="18.75" customHeight="1">
      <c r="A58" s="28"/>
      <c r="B58" s="68" t="s">
        <v>33</v>
      </c>
      <c r="C58" s="69" t="s">
        <v>51</v>
      </c>
      <c r="D58" s="22"/>
      <c r="E58" s="22">
        <f>SUM(E59)</f>
        <v>4130000</v>
      </c>
    </row>
    <row r="59" spans="1:5" s="7" customFormat="1" ht="18.75" customHeight="1">
      <c r="A59" s="28"/>
      <c r="B59" s="68" t="s">
        <v>124</v>
      </c>
      <c r="C59" s="69" t="s">
        <v>131</v>
      </c>
      <c r="D59" s="56">
        <v>4092000</v>
      </c>
      <c r="E59" s="22">
        <v>4130000</v>
      </c>
    </row>
    <row r="60" spans="1:7" s="7" customFormat="1" ht="21.75" customHeight="1">
      <c r="A60" s="67"/>
      <c r="B60" s="72" t="s">
        <v>11</v>
      </c>
      <c r="C60" s="73" t="s">
        <v>165</v>
      </c>
      <c r="D60" s="56">
        <v>147000</v>
      </c>
      <c r="E60" s="22">
        <v>3126</v>
      </c>
      <c r="F60" s="30"/>
      <c r="G60" s="30"/>
    </row>
    <row r="61" spans="1:7" s="7" customFormat="1" ht="21.75" customHeight="1">
      <c r="A61" s="67"/>
      <c r="B61" s="72" t="s">
        <v>35</v>
      </c>
      <c r="C61" s="73" t="s">
        <v>191</v>
      </c>
      <c r="D61" s="56">
        <v>182000</v>
      </c>
      <c r="E61" s="22">
        <v>102564</v>
      </c>
      <c r="F61" s="30"/>
      <c r="G61" s="30"/>
    </row>
    <row r="62" spans="1:7" s="7" customFormat="1" ht="21.75" customHeight="1">
      <c r="A62" s="67"/>
      <c r="B62" s="68" t="s">
        <v>123</v>
      </c>
      <c r="C62" s="73" t="s">
        <v>132</v>
      </c>
      <c r="D62" s="56">
        <v>0</v>
      </c>
      <c r="E62" s="22">
        <v>-144</v>
      </c>
      <c r="F62" s="30"/>
      <c r="G62" s="30"/>
    </row>
    <row r="63" spans="1:5" s="7" customFormat="1" ht="20.25">
      <c r="A63" s="27">
        <v>7</v>
      </c>
      <c r="B63" s="66" t="s">
        <v>53</v>
      </c>
      <c r="C63" s="32" t="s">
        <v>54</v>
      </c>
      <c r="D63" s="19">
        <f>SUM(D64+D66+D70+D67+D68)</f>
        <v>77797000</v>
      </c>
      <c r="E63" s="19">
        <f>SUM(E64+E66+E70+E67+E68)</f>
        <v>79294191</v>
      </c>
    </row>
    <row r="64" spans="1:5" s="7" customFormat="1" ht="20.25">
      <c r="A64" s="67"/>
      <c r="B64" s="68" t="s">
        <v>9</v>
      </c>
      <c r="C64" s="69" t="s">
        <v>55</v>
      </c>
      <c r="D64" s="56">
        <v>27540000</v>
      </c>
      <c r="E64" s="23">
        <v>23586081</v>
      </c>
    </row>
    <row r="65" spans="1:5" s="7" customFormat="1" ht="20.25" hidden="1">
      <c r="A65" s="67"/>
      <c r="B65" s="68" t="s">
        <v>33</v>
      </c>
      <c r="C65" s="69" t="s">
        <v>56</v>
      </c>
      <c r="D65" s="23"/>
      <c r="E65" s="23"/>
    </row>
    <row r="66" spans="1:5" s="7" customFormat="1" ht="24" customHeight="1">
      <c r="A66" s="67"/>
      <c r="B66" s="68" t="s">
        <v>124</v>
      </c>
      <c r="C66" s="69" t="s">
        <v>133</v>
      </c>
      <c r="D66" s="56">
        <v>47797000</v>
      </c>
      <c r="E66" s="23">
        <v>54850000</v>
      </c>
    </row>
    <row r="67" spans="1:5" s="7" customFormat="1" ht="24" customHeight="1">
      <c r="A67" s="67"/>
      <c r="B67" s="68" t="s">
        <v>35</v>
      </c>
      <c r="C67" s="69" t="s">
        <v>157</v>
      </c>
      <c r="D67" s="56">
        <v>10000</v>
      </c>
      <c r="E67" s="23">
        <v>360000</v>
      </c>
    </row>
    <row r="68" spans="1:5" s="7" customFormat="1" ht="24" customHeight="1">
      <c r="A68" s="67"/>
      <c r="B68" s="68" t="s">
        <v>168</v>
      </c>
      <c r="C68" s="69" t="s">
        <v>169</v>
      </c>
      <c r="D68" s="56">
        <v>2450000</v>
      </c>
      <c r="E68" s="23">
        <v>1224120</v>
      </c>
    </row>
    <row r="69" spans="1:5" s="7" customFormat="1" ht="20.25" hidden="1">
      <c r="A69" s="67"/>
      <c r="B69" s="68" t="s">
        <v>15</v>
      </c>
      <c r="C69" s="69" t="s">
        <v>57</v>
      </c>
      <c r="D69" s="56"/>
      <c r="E69" s="23"/>
    </row>
    <row r="70" spans="1:5" s="7" customFormat="1" ht="21" customHeight="1">
      <c r="A70" s="67"/>
      <c r="B70" s="68" t="s">
        <v>123</v>
      </c>
      <c r="C70" s="69" t="s">
        <v>134</v>
      </c>
      <c r="D70" s="56">
        <v>0</v>
      </c>
      <c r="E70" s="23">
        <v>-726010</v>
      </c>
    </row>
    <row r="71" spans="1:5" s="7" customFormat="1" ht="20.25">
      <c r="A71" s="27">
        <v>8</v>
      </c>
      <c r="B71" s="66" t="s">
        <v>58</v>
      </c>
      <c r="C71" s="32" t="s">
        <v>59</v>
      </c>
      <c r="D71" s="19">
        <f>SUM(D72+D73+D75+D76+D77+D79)</f>
        <v>66599000</v>
      </c>
      <c r="E71" s="19">
        <f>SUM(E72+E73+E75+E76+E77+E79)</f>
        <v>37850071</v>
      </c>
    </row>
    <row r="72" spans="1:5" s="7" customFormat="1" ht="20.25">
      <c r="A72" s="27"/>
      <c r="B72" s="68" t="s">
        <v>7</v>
      </c>
      <c r="C72" s="69" t="s">
        <v>60</v>
      </c>
      <c r="D72" s="56">
        <v>36052000</v>
      </c>
      <c r="E72" s="23">
        <v>21351052</v>
      </c>
    </row>
    <row r="73" spans="1:5" s="7" customFormat="1" ht="20.25">
      <c r="A73" s="27"/>
      <c r="B73" s="68" t="s">
        <v>9</v>
      </c>
      <c r="C73" s="69" t="s">
        <v>61</v>
      </c>
      <c r="D73" s="56">
        <v>1068000</v>
      </c>
      <c r="E73" s="34">
        <v>2372489</v>
      </c>
    </row>
    <row r="74" spans="1:5" s="7" customFormat="1" ht="20.25" hidden="1">
      <c r="A74" s="27"/>
      <c r="B74" s="68" t="s">
        <v>20</v>
      </c>
      <c r="C74" s="69" t="s">
        <v>62</v>
      </c>
      <c r="D74" s="23"/>
      <c r="E74" s="23"/>
    </row>
    <row r="75" spans="1:5" s="7" customFormat="1" ht="21.75" customHeight="1" hidden="1">
      <c r="A75" s="27"/>
      <c r="B75" s="68" t="s">
        <v>124</v>
      </c>
      <c r="C75" s="69" t="s">
        <v>135</v>
      </c>
      <c r="D75" s="56">
        <v>11043000</v>
      </c>
      <c r="E75" s="23">
        <v>0</v>
      </c>
    </row>
    <row r="76" spans="1:5" s="7" customFormat="1" ht="20.25">
      <c r="A76" s="27"/>
      <c r="B76" s="68" t="s">
        <v>11</v>
      </c>
      <c r="C76" s="69" t="s">
        <v>63</v>
      </c>
      <c r="D76" s="56">
        <v>17229000</v>
      </c>
      <c r="E76" s="23">
        <v>13458665</v>
      </c>
    </row>
    <row r="77" spans="1:5" s="7" customFormat="1" ht="20.25">
      <c r="A77" s="27"/>
      <c r="B77" s="68" t="s">
        <v>35</v>
      </c>
      <c r="C77" s="69" t="s">
        <v>64</v>
      </c>
      <c r="D77" s="56">
        <v>1429000</v>
      </c>
      <c r="E77" s="23">
        <v>817529</v>
      </c>
    </row>
    <row r="78" spans="1:5" s="7" customFormat="1" ht="20.25" hidden="1">
      <c r="A78" s="27"/>
      <c r="B78" s="68" t="s">
        <v>15</v>
      </c>
      <c r="C78" s="69" t="s">
        <v>65</v>
      </c>
      <c r="D78" s="56"/>
      <c r="E78" s="23"/>
    </row>
    <row r="79" spans="1:5" s="7" customFormat="1" ht="39.75" customHeight="1">
      <c r="A79" s="27"/>
      <c r="B79" s="68" t="s">
        <v>123</v>
      </c>
      <c r="C79" s="69" t="s">
        <v>136</v>
      </c>
      <c r="D79" s="56">
        <v>-222000</v>
      </c>
      <c r="E79" s="23">
        <v>-149664</v>
      </c>
    </row>
    <row r="80" spans="1:5" s="7" customFormat="1" ht="20.25">
      <c r="A80" s="27">
        <v>9</v>
      </c>
      <c r="B80" s="66" t="s">
        <v>66</v>
      </c>
      <c r="C80" s="32" t="s">
        <v>67</v>
      </c>
      <c r="D80" s="19">
        <f>SUM(D81+D82)</f>
        <v>16958000</v>
      </c>
      <c r="E80" s="19">
        <f>SUM(E81+E82+E83)</f>
        <v>11976566</v>
      </c>
    </row>
    <row r="81" spans="1:5" s="7" customFormat="1" ht="20.25">
      <c r="A81" s="67"/>
      <c r="B81" s="68" t="s">
        <v>9</v>
      </c>
      <c r="C81" s="69" t="s">
        <v>68</v>
      </c>
      <c r="D81" s="56">
        <v>13313000</v>
      </c>
      <c r="E81" s="23">
        <v>10687109</v>
      </c>
    </row>
    <row r="82" spans="1:5" s="7" customFormat="1" ht="20.25">
      <c r="A82" s="67"/>
      <c r="B82" s="68" t="s">
        <v>160</v>
      </c>
      <c r="C82" s="69" t="s">
        <v>154</v>
      </c>
      <c r="D82" s="56">
        <v>3645000</v>
      </c>
      <c r="E82" s="23">
        <v>1289457</v>
      </c>
    </row>
    <row r="83" spans="1:5" s="7" customFormat="1" ht="40.5" hidden="1">
      <c r="A83" s="67"/>
      <c r="B83" s="68" t="s">
        <v>123</v>
      </c>
      <c r="C83" s="69" t="s">
        <v>172</v>
      </c>
      <c r="D83" s="56">
        <v>0</v>
      </c>
      <c r="E83" s="23">
        <v>0</v>
      </c>
    </row>
    <row r="84" spans="1:5" s="7" customFormat="1" ht="20.25">
      <c r="A84" s="27">
        <v>10</v>
      </c>
      <c r="B84" s="66" t="s">
        <v>72</v>
      </c>
      <c r="C84" s="32" t="s">
        <v>73</v>
      </c>
      <c r="D84" s="19">
        <f>SUM(D85+D86)</f>
        <v>37513000</v>
      </c>
      <c r="E84" s="19">
        <f>SUM(E85+E86)</f>
        <v>57746208</v>
      </c>
    </row>
    <row r="85" spans="1:5" s="7" customFormat="1" ht="20.25">
      <c r="A85" s="67"/>
      <c r="B85" s="68" t="s">
        <v>9</v>
      </c>
      <c r="C85" s="69" t="s">
        <v>74</v>
      </c>
      <c r="D85" s="56">
        <v>31950000</v>
      </c>
      <c r="E85" s="23">
        <v>54914489</v>
      </c>
    </row>
    <row r="86" spans="1:5" s="7" customFormat="1" ht="20.25">
      <c r="A86" s="67"/>
      <c r="B86" s="68" t="s">
        <v>161</v>
      </c>
      <c r="C86" s="69" t="s">
        <v>164</v>
      </c>
      <c r="D86" s="56">
        <v>5563000</v>
      </c>
      <c r="E86" s="23">
        <v>2831719</v>
      </c>
    </row>
    <row r="87" spans="1:5" s="7" customFormat="1" ht="20.25">
      <c r="A87" s="27">
        <v>11</v>
      </c>
      <c r="B87" s="66" t="s">
        <v>76</v>
      </c>
      <c r="C87" s="32" t="s">
        <v>77</v>
      </c>
      <c r="D87" s="53">
        <f>SUM(D88)</f>
        <v>3450000</v>
      </c>
      <c r="E87" s="53">
        <f>SUM(E88)</f>
        <v>1717060</v>
      </c>
    </row>
    <row r="88" spans="1:5" s="7" customFormat="1" ht="20.25">
      <c r="A88" s="67"/>
      <c r="B88" s="68" t="s">
        <v>98</v>
      </c>
      <c r="C88" s="69" t="s">
        <v>162</v>
      </c>
      <c r="D88" s="56">
        <v>3450000</v>
      </c>
      <c r="E88" s="23">
        <v>1717060</v>
      </c>
    </row>
    <row r="89" spans="1:5" s="7" customFormat="1" ht="20.25">
      <c r="A89" s="27">
        <v>12</v>
      </c>
      <c r="B89" s="66" t="s">
        <v>79</v>
      </c>
      <c r="C89" s="32" t="s">
        <v>80</v>
      </c>
      <c r="D89" s="19">
        <f>SUM(D91+D90)</f>
        <v>14714000</v>
      </c>
      <c r="E89" s="19">
        <f>SUM(E91+E90)</f>
        <v>34129912</v>
      </c>
    </row>
    <row r="90" spans="1:5" s="7" customFormat="1" ht="20.25" hidden="1">
      <c r="A90" s="27"/>
      <c r="B90" s="68" t="s">
        <v>9</v>
      </c>
      <c r="C90" s="69" t="s">
        <v>198</v>
      </c>
      <c r="D90" s="22">
        <v>945000</v>
      </c>
      <c r="E90" s="22">
        <v>0</v>
      </c>
    </row>
    <row r="91" spans="1:5" s="7" customFormat="1" ht="20.25">
      <c r="A91" s="67"/>
      <c r="B91" s="68" t="s">
        <v>81</v>
      </c>
      <c r="C91" s="69" t="s">
        <v>82</v>
      </c>
      <c r="D91" s="19">
        <f>SUM(D92+D93)</f>
        <v>13769000</v>
      </c>
      <c r="E91" s="19">
        <f>SUM(E92+E93)</f>
        <v>34129912</v>
      </c>
    </row>
    <row r="92" spans="1:5" s="7" customFormat="1" ht="18.75" customHeight="1">
      <c r="A92" s="27"/>
      <c r="B92" s="68" t="s">
        <v>83</v>
      </c>
      <c r="C92" s="69" t="s">
        <v>84</v>
      </c>
      <c r="D92" s="56">
        <v>13769000</v>
      </c>
      <c r="E92" s="34">
        <v>16482092</v>
      </c>
    </row>
    <row r="93" spans="1:5" s="7" customFormat="1" ht="19.5" customHeight="1">
      <c r="A93" s="27"/>
      <c r="B93" s="68" t="s">
        <v>85</v>
      </c>
      <c r="C93" s="69" t="s">
        <v>86</v>
      </c>
      <c r="D93" s="56"/>
      <c r="E93" s="34">
        <v>17647820</v>
      </c>
    </row>
    <row r="94" spans="1:5" s="7" customFormat="1" ht="19.5" customHeight="1" hidden="1">
      <c r="A94" s="27"/>
      <c r="B94" s="66" t="s">
        <v>182</v>
      </c>
      <c r="C94" s="32">
        <v>83.02</v>
      </c>
      <c r="D94" s="53">
        <f>SUM(D95)</f>
        <v>0</v>
      </c>
      <c r="E94" s="53">
        <f>SUM(E95)</f>
        <v>0</v>
      </c>
    </row>
    <row r="95" spans="1:5" s="7" customFormat="1" ht="19.5" customHeight="1" hidden="1">
      <c r="A95" s="27"/>
      <c r="B95" s="68" t="s">
        <v>9</v>
      </c>
      <c r="C95" s="69" t="s">
        <v>183</v>
      </c>
      <c r="D95" s="56">
        <v>0</v>
      </c>
      <c r="E95" s="34">
        <v>0</v>
      </c>
    </row>
    <row r="96" spans="1:5" s="11" customFormat="1" ht="20.25">
      <c r="A96" s="27">
        <v>13</v>
      </c>
      <c r="B96" s="74" t="s">
        <v>88</v>
      </c>
      <c r="C96" s="32" t="s">
        <v>89</v>
      </c>
      <c r="D96" s="19">
        <f>SUM(D97+D101+D102+D103)</f>
        <v>79164000</v>
      </c>
      <c r="E96" s="19">
        <f>SUM(E97+E101+E102+E103)</f>
        <v>73427207</v>
      </c>
    </row>
    <row r="97" spans="1:5" s="11" customFormat="1" ht="20.25">
      <c r="A97" s="27"/>
      <c r="B97" s="68" t="s">
        <v>9</v>
      </c>
      <c r="C97" s="69" t="s">
        <v>90</v>
      </c>
      <c r="D97" s="22">
        <v>36100000</v>
      </c>
      <c r="E97" s="22">
        <v>46000000</v>
      </c>
    </row>
    <row r="98" spans="1:5" s="11" customFormat="1" ht="18" customHeight="1" hidden="1">
      <c r="A98" s="27"/>
      <c r="B98" s="68" t="s">
        <v>91</v>
      </c>
      <c r="C98" s="69"/>
      <c r="D98" s="56">
        <v>0</v>
      </c>
      <c r="E98" s="23">
        <v>0</v>
      </c>
    </row>
    <row r="99" spans="1:5" s="7" customFormat="1" ht="20.25" hidden="1">
      <c r="A99" s="27"/>
      <c r="B99" s="68" t="s">
        <v>92</v>
      </c>
      <c r="C99" s="69"/>
      <c r="D99" s="56">
        <v>24000000</v>
      </c>
      <c r="E99" s="23">
        <v>23197827</v>
      </c>
    </row>
    <row r="100" spans="1:5" s="7" customFormat="1" ht="20.25" hidden="1">
      <c r="A100" s="27"/>
      <c r="B100" s="68" t="s">
        <v>193</v>
      </c>
      <c r="C100" s="69"/>
      <c r="D100" s="56"/>
      <c r="E100" s="23"/>
    </row>
    <row r="101" spans="1:5" s="7" customFormat="1" ht="20.25">
      <c r="A101" s="27"/>
      <c r="B101" s="68" t="s">
        <v>93</v>
      </c>
      <c r="C101" s="69" t="s">
        <v>94</v>
      </c>
      <c r="D101" s="56">
        <v>37687000</v>
      </c>
      <c r="E101" s="23">
        <v>27037339</v>
      </c>
    </row>
    <row r="102" spans="1:5" s="7" customFormat="1" ht="20.25">
      <c r="A102" s="27"/>
      <c r="B102" s="68" t="s">
        <v>98</v>
      </c>
      <c r="C102" s="69" t="s">
        <v>99</v>
      </c>
      <c r="D102" s="56">
        <v>5377000</v>
      </c>
      <c r="E102" s="23">
        <v>5529868</v>
      </c>
    </row>
    <row r="103" spans="1:5" s="7" customFormat="1" ht="40.5">
      <c r="A103" s="27"/>
      <c r="B103" s="68" t="s">
        <v>123</v>
      </c>
      <c r="C103" s="69" t="s">
        <v>170</v>
      </c>
      <c r="D103" s="56">
        <v>0</v>
      </c>
      <c r="E103" s="23">
        <v>-5140000</v>
      </c>
    </row>
    <row r="104" spans="1:5" s="7" customFormat="1" ht="20.25" customHeight="1" hidden="1">
      <c r="A104" s="27">
        <v>15</v>
      </c>
      <c r="B104" s="66" t="s">
        <v>101</v>
      </c>
      <c r="C104" s="32" t="s">
        <v>102</v>
      </c>
      <c r="D104" s="53"/>
      <c r="E104" s="35">
        <f>SUM(E105)</f>
        <v>0</v>
      </c>
    </row>
    <row r="105" spans="1:5" s="7" customFormat="1" ht="20.25" customHeight="1" hidden="1">
      <c r="A105" s="27"/>
      <c r="B105" s="68" t="s">
        <v>36</v>
      </c>
      <c r="C105" s="69" t="s">
        <v>103</v>
      </c>
      <c r="D105" s="56"/>
      <c r="E105" s="23">
        <v>0</v>
      </c>
    </row>
    <row r="106" spans="1:5" s="59" customFormat="1" ht="24.75" customHeight="1">
      <c r="A106" s="75" t="s">
        <v>110</v>
      </c>
      <c r="B106" s="13" t="s">
        <v>105</v>
      </c>
      <c r="C106" s="17" t="s">
        <v>113</v>
      </c>
      <c r="D106" s="15">
        <f>SUM(D107+D114+D118+D124+D132+D138+D144+D154+D159+D164+D167+D169)</f>
        <v>199455000</v>
      </c>
      <c r="E106" s="15">
        <f>SUM(E107+E114+E118+E124+E132+E138+E144+E154+E159+E164+E167+E169)</f>
        <v>234441176</v>
      </c>
    </row>
    <row r="107" spans="1:5" s="7" customFormat="1" ht="20.25">
      <c r="A107" s="27">
        <v>1</v>
      </c>
      <c r="B107" s="66" t="s">
        <v>5</v>
      </c>
      <c r="C107" s="32" t="s">
        <v>6</v>
      </c>
      <c r="D107" s="19">
        <f>SUM(D109+D112)</f>
        <v>1731000</v>
      </c>
      <c r="E107" s="19">
        <f>SUM(E109+E112)</f>
        <v>7450996</v>
      </c>
    </row>
    <row r="108" spans="1:5" s="7" customFormat="1" ht="20.25" hidden="1">
      <c r="A108" s="27"/>
      <c r="B108" s="68" t="s">
        <v>42</v>
      </c>
      <c r="C108" s="69" t="s">
        <v>181</v>
      </c>
      <c r="D108" s="22">
        <v>0</v>
      </c>
      <c r="E108" s="22">
        <v>0</v>
      </c>
    </row>
    <row r="109" spans="1:5" s="7" customFormat="1" ht="20.25">
      <c r="A109" s="27"/>
      <c r="B109" s="68" t="s">
        <v>117</v>
      </c>
      <c r="C109" s="69" t="s">
        <v>119</v>
      </c>
      <c r="D109" s="56">
        <f>SUM(D110:D111)</f>
        <v>1731000</v>
      </c>
      <c r="E109" s="56">
        <f>SUM(E110)</f>
        <v>14093766</v>
      </c>
    </row>
    <row r="110" spans="1:5" s="7" customFormat="1" ht="20.25">
      <c r="A110" s="67"/>
      <c r="B110" s="68" t="s">
        <v>12</v>
      </c>
      <c r="C110" s="69" t="s">
        <v>13</v>
      </c>
      <c r="D110" s="56">
        <v>1329000</v>
      </c>
      <c r="E110" s="56">
        <v>14093766</v>
      </c>
    </row>
    <row r="111" spans="1:5" s="7" customFormat="1" ht="20.25" hidden="1">
      <c r="A111" s="67"/>
      <c r="B111" s="68" t="s">
        <v>118</v>
      </c>
      <c r="C111" s="69" t="s">
        <v>14</v>
      </c>
      <c r="D111" s="56">
        <v>402000</v>
      </c>
      <c r="E111" s="23">
        <v>0</v>
      </c>
    </row>
    <row r="112" spans="1:5" s="7" customFormat="1" ht="20.25">
      <c r="A112" s="67"/>
      <c r="B112" s="68" t="s">
        <v>15</v>
      </c>
      <c r="C112" s="69" t="s">
        <v>16</v>
      </c>
      <c r="D112" s="56">
        <v>0</v>
      </c>
      <c r="E112" s="23">
        <f>SUM(E113)</f>
        <v>-6642770</v>
      </c>
    </row>
    <row r="113" spans="1:5" s="7" customFormat="1" ht="23.25" customHeight="1">
      <c r="A113" s="67"/>
      <c r="B113" s="68" t="s">
        <v>137</v>
      </c>
      <c r="C113" s="69" t="s">
        <v>138</v>
      </c>
      <c r="D113" s="56">
        <v>0</v>
      </c>
      <c r="E113" s="23">
        <v>-6642770</v>
      </c>
    </row>
    <row r="114" spans="1:5" s="7" customFormat="1" ht="23.25" customHeight="1" hidden="1">
      <c r="A114" s="27">
        <v>2</v>
      </c>
      <c r="B114" s="66" t="s">
        <v>30</v>
      </c>
      <c r="C114" s="32" t="s">
        <v>31</v>
      </c>
      <c r="D114" s="53">
        <f aca="true" t="shared" si="0" ref="D114:E116">SUM(D115)</f>
        <v>0</v>
      </c>
      <c r="E114" s="53">
        <f t="shared" si="0"/>
        <v>0</v>
      </c>
    </row>
    <row r="115" spans="1:5" s="7" customFormat="1" ht="23.25" customHeight="1" hidden="1">
      <c r="A115" s="67"/>
      <c r="B115" s="68" t="s">
        <v>12</v>
      </c>
      <c r="C115" s="69" t="s">
        <v>149</v>
      </c>
      <c r="D115" s="56">
        <f t="shared" si="0"/>
        <v>0</v>
      </c>
      <c r="E115" s="56">
        <f t="shared" si="0"/>
        <v>0</v>
      </c>
    </row>
    <row r="116" spans="1:5" s="7" customFormat="1" ht="23.25" customHeight="1" hidden="1">
      <c r="A116" s="67"/>
      <c r="B116" s="74" t="s">
        <v>37</v>
      </c>
      <c r="C116" s="32"/>
      <c r="D116" s="53">
        <f t="shared" si="0"/>
        <v>0</v>
      </c>
      <c r="E116" s="53">
        <f t="shared" si="0"/>
        <v>0</v>
      </c>
    </row>
    <row r="117" spans="1:5" s="7" customFormat="1" ht="23.25" customHeight="1" hidden="1">
      <c r="A117" s="67"/>
      <c r="B117" s="68" t="s">
        <v>12</v>
      </c>
      <c r="C117" s="69" t="s">
        <v>149</v>
      </c>
      <c r="D117" s="56">
        <v>0</v>
      </c>
      <c r="E117" s="23">
        <v>0</v>
      </c>
    </row>
    <row r="118" spans="1:5" s="7" customFormat="1" ht="20.25">
      <c r="A118" s="27">
        <v>2</v>
      </c>
      <c r="B118" s="66" t="s">
        <v>38</v>
      </c>
      <c r="C118" s="32" t="s">
        <v>39</v>
      </c>
      <c r="D118" s="33">
        <f>SUM(D119:D122)</f>
        <v>15183000</v>
      </c>
      <c r="E118" s="33">
        <f>SUM(E119:E122)</f>
        <v>32492259</v>
      </c>
    </row>
    <row r="119" spans="1:5" s="7" customFormat="1" ht="20.25" hidden="1">
      <c r="A119" s="67"/>
      <c r="B119" s="68" t="s">
        <v>184</v>
      </c>
      <c r="C119" s="69" t="s">
        <v>43</v>
      </c>
      <c r="D119" s="56">
        <v>0</v>
      </c>
      <c r="E119" s="23">
        <v>0</v>
      </c>
    </row>
    <row r="120" spans="1:5" s="7" customFormat="1" ht="20.25">
      <c r="A120" s="67"/>
      <c r="B120" s="68" t="s">
        <v>185</v>
      </c>
      <c r="C120" s="69" t="s">
        <v>181</v>
      </c>
      <c r="D120" s="56">
        <v>13478000</v>
      </c>
      <c r="E120" s="23">
        <v>31429854</v>
      </c>
    </row>
    <row r="121" spans="1:5" s="7" customFormat="1" ht="20.25">
      <c r="A121" s="67"/>
      <c r="B121" s="68" t="s">
        <v>12</v>
      </c>
      <c r="C121" s="69" t="s">
        <v>45</v>
      </c>
      <c r="D121" s="56">
        <v>1705000</v>
      </c>
      <c r="E121" s="23">
        <v>1062405</v>
      </c>
    </row>
    <row r="122" spans="1:5" s="7" customFormat="1" ht="20.25" hidden="1">
      <c r="A122" s="67"/>
      <c r="B122" s="68" t="s">
        <v>15</v>
      </c>
      <c r="C122" s="69" t="s">
        <v>46</v>
      </c>
      <c r="D122" s="56">
        <v>0</v>
      </c>
      <c r="E122" s="23">
        <f>SUM(E123)</f>
        <v>0</v>
      </c>
    </row>
    <row r="123" spans="1:5" s="7" customFormat="1" ht="42.75" customHeight="1" hidden="1">
      <c r="A123" s="67"/>
      <c r="B123" s="68" t="s">
        <v>137</v>
      </c>
      <c r="C123" s="69" t="s">
        <v>139</v>
      </c>
      <c r="D123" s="56">
        <v>0</v>
      </c>
      <c r="E123" s="23">
        <v>0</v>
      </c>
    </row>
    <row r="124" spans="1:5" s="7" customFormat="1" ht="20.25">
      <c r="A124" s="27">
        <v>3</v>
      </c>
      <c r="B124" s="66" t="s">
        <v>47</v>
      </c>
      <c r="C124" s="32" t="s">
        <v>48</v>
      </c>
      <c r="D124" s="19">
        <f>SUM(D126+D127+D128+D129)</f>
        <v>11071000</v>
      </c>
      <c r="E124" s="19">
        <f>SUM(E126+E127+E128+E129+E130)</f>
        <v>2258597</v>
      </c>
    </row>
    <row r="125" spans="1:5" s="7" customFormat="1" ht="20.25" hidden="1">
      <c r="A125" s="28"/>
      <c r="B125" s="68" t="s">
        <v>120</v>
      </c>
      <c r="C125" s="69" t="s">
        <v>51</v>
      </c>
      <c r="D125" s="22">
        <f>SUM(D126)</f>
        <v>2926000</v>
      </c>
      <c r="E125" s="22">
        <f>SUM(E126)</f>
        <v>1257352</v>
      </c>
    </row>
    <row r="126" spans="1:5" s="7" customFormat="1" ht="24" customHeight="1">
      <c r="A126" s="67"/>
      <c r="B126" s="68" t="s">
        <v>121</v>
      </c>
      <c r="C126" s="69" t="s">
        <v>122</v>
      </c>
      <c r="D126" s="56">
        <v>2926000</v>
      </c>
      <c r="E126" s="23">
        <v>1257352</v>
      </c>
    </row>
    <row r="127" spans="1:5" s="7" customFormat="1" ht="21" customHeight="1" hidden="1">
      <c r="A127" s="67"/>
      <c r="B127" s="68" t="s">
        <v>42</v>
      </c>
      <c r="C127" s="69" t="s">
        <v>166</v>
      </c>
      <c r="D127" s="56">
        <v>0</v>
      </c>
      <c r="E127" s="23">
        <v>0</v>
      </c>
    </row>
    <row r="128" spans="1:5" s="7" customFormat="1" ht="20.25">
      <c r="A128" s="67"/>
      <c r="B128" s="68" t="s">
        <v>185</v>
      </c>
      <c r="C128" s="69" t="s">
        <v>195</v>
      </c>
      <c r="D128" s="56">
        <v>7533000</v>
      </c>
      <c r="E128" s="23">
        <v>1001245</v>
      </c>
    </row>
    <row r="129" spans="1:5" s="7" customFormat="1" ht="20.25" hidden="1">
      <c r="A129" s="67"/>
      <c r="B129" s="68" t="s">
        <v>36</v>
      </c>
      <c r="C129" s="69" t="s">
        <v>197</v>
      </c>
      <c r="D129" s="56">
        <v>612000</v>
      </c>
      <c r="E129" s="23">
        <v>0</v>
      </c>
    </row>
    <row r="130" spans="1:5" s="7" customFormat="1" ht="20.25" hidden="1">
      <c r="A130" s="67"/>
      <c r="B130" s="72" t="s">
        <v>15</v>
      </c>
      <c r="C130" s="73" t="s">
        <v>52</v>
      </c>
      <c r="D130" s="56">
        <v>0</v>
      </c>
      <c r="E130" s="22">
        <f>SUM(E131)</f>
        <v>0</v>
      </c>
    </row>
    <row r="131" spans="1:5" s="7" customFormat="1" ht="24" customHeight="1" hidden="1">
      <c r="A131" s="67"/>
      <c r="B131" s="68" t="s">
        <v>137</v>
      </c>
      <c r="C131" s="73" t="s">
        <v>140</v>
      </c>
      <c r="D131" s="56">
        <v>0</v>
      </c>
      <c r="E131" s="22">
        <v>0</v>
      </c>
    </row>
    <row r="132" spans="1:5" s="7" customFormat="1" ht="20.25">
      <c r="A132" s="27">
        <v>4</v>
      </c>
      <c r="B132" s="66" t="s">
        <v>53</v>
      </c>
      <c r="C132" s="32" t="s">
        <v>54</v>
      </c>
      <c r="D132" s="19">
        <f>SUM(D133+D134+D135+D137)</f>
        <v>27395000</v>
      </c>
      <c r="E132" s="19">
        <f>SUM(E133+E134+E135+E137)</f>
        <v>4718568</v>
      </c>
    </row>
    <row r="133" spans="1:5" s="7" customFormat="1" ht="27" customHeight="1">
      <c r="A133" s="67"/>
      <c r="B133" s="68" t="s">
        <v>121</v>
      </c>
      <c r="C133" s="69" t="s">
        <v>201</v>
      </c>
      <c r="D133" s="56">
        <v>7000</v>
      </c>
      <c r="E133" s="23">
        <v>48790</v>
      </c>
    </row>
    <row r="134" spans="1:5" s="7" customFormat="1" ht="20.25" hidden="1">
      <c r="A134" s="67"/>
      <c r="B134" s="68" t="s">
        <v>174</v>
      </c>
      <c r="C134" s="69" t="s">
        <v>180</v>
      </c>
      <c r="D134" s="56">
        <v>3211000</v>
      </c>
      <c r="E134" s="23">
        <v>0</v>
      </c>
    </row>
    <row r="135" spans="1:5" s="7" customFormat="1" ht="20.25">
      <c r="A135" s="67"/>
      <c r="B135" s="68" t="s">
        <v>36</v>
      </c>
      <c r="C135" s="69" t="s">
        <v>179</v>
      </c>
      <c r="D135" s="56">
        <v>24177000</v>
      </c>
      <c r="E135" s="23">
        <v>4669778</v>
      </c>
    </row>
    <row r="136" spans="1:5" s="7" customFormat="1" ht="20.25" hidden="1">
      <c r="A136" s="67"/>
      <c r="B136" s="68" t="s">
        <v>15</v>
      </c>
      <c r="C136" s="69" t="s">
        <v>57</v>
      </c>
      <c r="D136" s="56"/>
      <c r="E136" s="23"/>
    </row>
    <row r="137" spans="1:5" s="7" customFormat="1" ht="22.5" customHeight="1" hidden="1">
      <c r="A137" s="67"/>
      <c r="B137" s="68" t="s">
        <v>137</v>
      </c>
      <c r="C137" s="69" t="s">
        <v>141</v>
      </c>
      <c r="D137" s="56"/>
      <c r="E137" s="23">
        <v>0</v>
      </c>
    </row>
    <row r="138" spans="1:5" s="7" customFormat="1" ht="20.25">
      <c r="A138" s="27">
        <v>5</v>
      </c>
      <c r="B138" s="66" t="s">
        <v>58</v>
      </c>
      <c r="C138" s="32" t="s">
        <v>59</v>
      </c>
      <c r="D138" s="19">
        <f>SUM(D139+D140+D141)</f>
        <v>2029000</v>
      </c>
      <c r="E138" s="19">
        <f>SUM(E139+E140+E141)</f>
        <v>337776</v>
      </c>
    </row>
    <row r="139" spans="1:5" s="7" customFormat="1" ht="25.5" customHeight="1" hidden="1">
      <c r="A139" s="27"/>
      <c r="B139" s="68" t="s">
        <v>121</v>
      </c>
      <c r="C139" s="69" t="s">
        <v>202</v>
      </c>
      <c r="D139" s="56">
        <v>183000</v>
      </c>
      <c r="E139" s="23">
        <v>0</v>
      </c>
    </row>
    <row r="140" spans="1:5" s="7" customFormat="1" ht="20.25">
      <c r="A140" s="27"/>
      <c r="B140" s="68" t="s">
        <v>174</v>
      </c>
      <c r="C140" s="69" t="s">
        <v>177</v>
      </c>
      <c r="D140" s="56">
        <v>1834000</v>
      </c>
      <c r="E140" s="23">
        <v>337776</v>
      </c>
    </row>
    <row r="141" spans="1:5" s="7" customFormat="1" ht="20.25" hidden="1">
      <c r="A141" s="27"/>
      <c r="B141" s="68" t="s">
        <v>36</v>
      </c>
      <c r="C141" s="69" t="s">
        <v>178</v>
      </c>
      <c r="D141" s="56">
        <v>12000</v>
      </c>
      <c r="E141" s="23">
        <v>0</v>
      </c>
    </row>
    <row r="142" spans="1:5" s="7" customFormat="1" ht="20.25" hidden="1">
      <c r="A142" s="27"/>
      <c r="B142" s="68" t="s">
        <v>15</v>
      </c>
      <c r="C142" s="69" t="s">
        <v>65</v>
      </c>
      <c r="D142" s="56">
        <v>0</v>
      </c>
      <c r="E142" s="23">
        <f>SUM(E143)</f>
        <v>0</v>
      </c>
    </row>
    <row r="143" spans="1:5" s="7" customFormat="1" ht="23.25" customHeight="1" hidden="1">
      <c r="A143" s="27"/>
      <c r="B143" s="68" t="s">
        <v>137</v>
      </c>
      <c r="C143" s="69" t="s">
        <v>142</v>
      </c>
      <c r="D143" s="56">
        <v>0</v>
      </c>
      <c r="E143" s="23">
        <v>0</v>
      </c>
    </row>
    <row r="144" spans="1:5" s="7" customFormat="1" ht="20.25">
      <c r="A144" s="27">
        <v>6</v>
      </c>
      <c r="B144" s="66" t="s">
        <v>66</v>
      </c>
      <c r="C144" s="32" t="s">
        <v>67</v>
      </c>
      <c r="D144" s="19">
        <f>SUM(D145+D146+D148+D149+D151)</f>
        <v>23552000</v>
      </c>
      <c r="E144" s="19">
        <f>SUM(E145+E146+E149+E150+E151+E152)</f>
        <v>8541851</v>
      </c>
    </row>
    <row r="145" spans="1:5" s="7" customFormat="1" ht="20.25" hidden="1">
      <c r="A145" s="27"/>
      <c r="B145" s="68" t="s">
        <v>9</v>
      </c>
      <c r="C145" s="69" t="s">
        <v>68</v>
      </c>
      <c r="D145" s="22">
        <v>0</v>
      </c>
      <c r="E145" s="22">
        <v>0</v>
      </c>
    </row>
    <row r="146" spans="1:5" s="7" customFormat="1" ht="20.25" hidden="1">
      <c r="A146" s="27"/>
      <c r="B146" s="68" t="s">
        <v>120</v>
      </c>
      <c r="C146" s="69" t="s">
        <v>154</v>
      </c>
      <c r="D146" s="22">
        <v>0</v>
      </c>
      <c r="E146" s="22">
        <v>0</v>
      </c>
    </row>
    <row r="147" spans="1:5" s="7" customFormat="1" ht="40.5" hidden="1">
      <c r="A147" s="27"/>
      <c r="B147" s="68" t="s">
        <v>121</v>
      </c>
      <c r="C147" s="69" t="s">
        <v>155</v>
      </c>
      <c r="D147" s="22"/>
      <c r="E147" s="22"/>
    </row>
    <row r="148" spans="1:5" s="7" customFormat="1" ht="20.25" hidden="1">
      <c r="A148" s="67"/>
      <c r="B148" s="68" t="s">
        <v>42</v>
      </c>
      <c r="C148" s="69" t="s">
        <v>69</v>
      </c>
      <c r="D148" s="56">
        <v>0</v>
      </c>
      <c r="E148" s="23">
        <v>0</v>
      </c>
    </row>
    <row r="149" spans="1:5" s="7" customFormat="1" ht="20.25">
      <c r="A149" s="67"/>
      <c r="B149" s="68" t="s">
        <v>185</v>
      </c>
      <c r="C149" s="69" t="s">
        <v>176</v>
      </c>
      <c r="D149" s="56">
        <v>11639000</v>
      </c>
      <c r="E149" s="23">
        <v>1677425</v>
      </c>
    </row>
    <row r="150" spans="1:5" s="7" customFormat="1" ht="20.25">
      <c r="A150" s="67"/>
      <c r="B150" s="68" t="s">
        <v>206</v>
      </c>
      <c r="C150" s="69" t="s">
        <v>207</v>
      </c>
      <c r="D150" s="56"/>
      <c r="E150" s="23">
        <v>1839912</v>
      </c>
    </row>
    <row r="151" spans="1:5" s="7" customFormat="1" ht="20.25">
      <c r="A151" s="67"/>
      <c r="B151" s="68" t="s">
        <v>36</v>
      </c>
      <c r="C151" s="69" t="s">
        <v>70</v>
      </c>
      <c r="D151" s="56">
        <v>11913000</v>
      </c>
      <c r="E151" s="34">
        <v>5024514</v>
      </c>
    </row>
    <row r="152" spans="1:5" s="7" customFormat="1" ht="20.25" hidden="1">
      <c r="A152" s="67"/>
      <c r="B152" s="68" t="s">
        <v>15</v>
      </c>
      <c r="C152" s="69" t="s">
        <v>71</v>
      </c>
      <c r="D152" s="56">
        <v>0</v>
      </c>
      <c r="E152" s="34">
        <f>SUM(E153)</f>
        <v>0</v>
      </c>
    </row>
    <row r="153" spans="1:5" s="7" customFormat="1" ht="23.25" customHeight="1" hidden="1">
      <c r="A153" s="67"/>
      <c r="B153" s="68" t="s">
        <v>137</v>
      </c>
      <c r="C153" s="69" t="s">
        <v>145</v>
      </c>
      <c r="D153" s="56">
        <v>0</v>
      </c>
      <c r="E153" s="34">
        <v>0</v>
      </c>
    </row>
    <row r="154" spans="1:5" s="7" customFormat="1" ht="20.25">
      <c r="A154" s="27">
        <v>7</v>
      </c>
      <c r="B154" s="66" t="s">
        <v>72</v>
      </c>
      <c r="C154" s="32" t="s">
        <v>73</v>
      </c>
      <c r="D154" s="19">
        <f>SUM(D156+D155)</f>
        <v>993000</v>
      </c>
      <c r="E154" s="19">
        <f>SUM(E156+E155+E158)</f>
        <v>3239</v>
      </c>
    </row>
    <row r="155" spans="1:5" s="7" customFormat="1" ht="20.25" hidden="1">
      <c r="A155" s="27"/>
      <c r="B155" s="68" t="s">
        <v>163</v>
      </c>
      <c r="C155" s="69" t="s">
        <v>171</v>
      </c>
      <c r="D155" s="22">
        <v>0</v>
      </c>
      <c r="E155" s="22">
        <v>0</v>
      </c>
    </row>
    <row r="156" spans="1:5" s="7" customFormat="1" ht="20.25">
      <c r="A156" s="67"/>
      <c r="B156" s="68" t="s">
        <v>36</v>
      </c>
      <c r="C156" s="69" t="s">
        <v>75</v>
      </c>
      <c r="D156" s="22">
        <v>993000</v>
      </c>
      <c r="E156" s="23">
        <v>3239</v>
      </c>
    </row>
    <row r="157" spans="1:5" s="7" customFormat="1" ht="20.25" hidden="1">
      <c r="A157" s="67"/>
      <c r="B157" s="68" t="s">
        <v>15</v>
      </c>
      <c r="C157" s="69" t="s">
        <v>150</v>
      </c>
      <c r="D157" s="23"/>
      <c r="E157" s="23"/>
    </row>
    <row r="158" spans="1:5" s="7" customFormat="1" ht="18.75" customHeight="1" hidden="1">
      <c r="A158" s="67"/>
      <c r="B158" s="68" t="s">
        <v>137</v>
      </c>
      <c r="C158" s="69" t="s">
        <v>151</v>
      </c>
      <c r="D158" s="56">
        <v>0</v>
      </c>
      <c r="E158" s="23">
        <v>0</v>
      </c>
    </row>
    <row r="159" spans="1:5" s="7" customFormat="1" ht="39" customHeight="1" hidden="1">
      <c r="A159" s="27">
        <v>9</v>
      </c>
      <c r="B159" s="66" t="s">
        <v>76</v>
      </c>
      <c r="C159" s="32" t="s">
        <v>77</v>
      </c>
      <c r="D159" s="19">
        <f>SUM(D160+D161+D162)</f>
        <v>636000</v>
      </c>
      <c r="E159" s="19">
        <f>SUM(E160+E161+E162)</f>
        <v>0</v>
      </c>
    </row>
    <row r="160" spans="1:5" s="7" customFormat="1" ht="20.25" customHeight="1" hidden="1">
      <c r="A160" s="27"/>
      <c r="B160" s="68" t="s">
        <v>199</v>
      </c>
      <c r="C160" s="69" t="s">
        <v>200</v>
      </c>
      <c r="D160" s="22">
        <v>115000</v>
      </c>
      <c r="E160" s="22">
        <v>0</v>
      </c>
    </row>
    <row r="161" spans="1:5" s="7" customFormat="1" ht="20.25" hidden="1">
      <c r="A161" s="27"/>
      <c r="B161" s="68" t="s">
        <v>185</v>
      </c>
      <c r="C161" s="69" t="s">
        <v>192</v>
      </c>
      <c r="D161" s="56">
        <v>521000</v>
      </c>
      <c r="E161" s="22">
        <v>0</v>
      </c>
    </row>
    <row r="162" spans="1:5" s="7" customFormat="1" ht="20.25" hidden="1">
      <c r="A162" s="27"/>
      <c r="B162" s="68" t="s">
        <v>15</v>
      </c>
      <c r="C162" s="69" t="s">
        <v>78</v>
      </c>
      <c r="D162" s="56">
        <v>0</v>
      </c>
      <c r="E162" s="23">
        <f>SUM(E163)</f>
        <v>0</v>
      </c>
    </row>
    <row r="163" spans="1:5" s="7" customFormat="1" ht="21.75" customHeight="1" hidden="1">
      <c r="A163" s="27"/>
      <c r="B163" s="68" t="s">
        <v>137</v>
      </c>
      <c r="C163" s="69" t="s">
        <v>144</v>
      </c>
      <c r="D163" s="56">
        <v>0</v>
      </c>
      <c r="E163" s="23">
        <v>0</v>
      </c>
    </row>
    <row r="164" spans="1:5" s="7" customFormat="1" ht="20.25" hidden="1">
      <c r="A164" s="27">
        <v>10</v>
      </c>
      <c r="B164" s="66" t="s">
        <v>79</v>
      </c>
      <c r="C164" s="32" t="s">
        <v>80</v>
      </c>
      <c r="D164" s="19">
        <f>SUM(D166+D165)</f>
        <v>867000</v>
      </c>
      <c r="E164" s="19">
        <f>SUM(E166+E165)</f>
        <v>0</v>
      </c>
    </row>
    <row r="165" spans="1:5" s="7" customFormat="1" ht="20.25" hidden="1">
      <c r="A165" s="27"/>
      <c r="B165" s="68" t="s">
        <v>153</v>
      </c>
      <c r="C165" s="69" t="s">
        <v>152</v>
      </c>
      <c r="D165" s="22"/>
      <c r="E165" s="22"/>
    </row>
    <row r="166" spans="1:5" s="7" customFormat="1" ht="20.25" hidden="1">
      <c r="A166" s="27"/>
      <c r="B166" s="68" t="s">
        <v>36</v>
      </c>
      <c r="C166" s="69" t="s">
        <v>87</v>
      </c>
      <c r="D166" s="56">
        <v>867000</v>
      </c>
      <c r="E166" s="23">
        <v>0</v>
      </c>
    </row>
    <row r="167" spans="1:5" s="7" customFormat="1" ht="26.25" customHeight="1" hidden="1">
      <c r="A167" s="27">
        <v>10</v>
      </c>
      <c r="B167" s="66" t="s">
        <v>182</v>
      </c>
      <c r="C167" s="32">
        <v>83.02</v>
      </c>
      <c r="D167" s="53">
        <f>SUM(D168)</f>
        <v>0</v>
      </c>
      <c r="E167" s="53">
        <f>SUM(E168)</f>
        <v>0</v>
      </c>
    </row>
    <row r="168" spans="1:5" s="7" customFormat="1" ht="20.25" hidden="1">
      <c r="A168" s="27"/>
      <c r="B168" s="68" t="s">
        <v>36</v>
      </c>
      <c r="C168" s="69" t="s">
        <v>186</v>
      </c>
      <c r="D168" s="56">
        <v>0</v>
      </c>
      <c r="E168" s="23">
        <v>0</v>
      </c>
    </row>
    <row r="169" spans="1:5" s="7" customFormat="1" ht="20.25">
      <c r="A169" s="27">
        <v>8</v>
      </c>
      <c r="B169" s="74" t="s">
        <v>88</v>
      </c>
      <c r="C169" s="32" t="s">
        <v>89</v>
      </c>
      <c r="D169" s="19">
        <f>SUM(D170+D172+D173+D174+D176)</f>
        <v>115998000</v>
      </c>
      <c r="E169" s="19">
        <f>SUM(E170+E172+E173+E174+E176)</f>
        <v>178637890</v>
      </c>
    </row>
    <row r="170" spans="1:5" s="7" customFormat="1" ht="20.25" hidden="1">
      <c r="A170" s="27"/>
      <c r="B170" s="68" t="s">
        <v>160</v>
      </c>
      <c r="C170" s="69" t="s">
        <v>95</v>
      </c>
      <c r="D170" s="23">
        <v>0</v>
      </c>
      <c r="E170" s="23">
        <v>0</v>
      </c>
    </row>
    <row r="171" spans="1:5" s="7" customFormat="1" ht="24" customHeight="1" hidden="1">
      <c r="A171" s="27"/>
      <c r="B171" s="68" t="s">
        <v>194</v>
      </c>
      <c r="C171" s="69" t="s">
        <v>147</v>
      </c>
      <c r="D171" s="56"/>
      <c r="E171" s="23"/>
    </row>
    <row r="172" spans="1:5" s="7" customFormat="1" ht="20.25" hidden="1">
      <c r="A172" s="27"/>
      <c r="B172" s="68" t="s">
        <v>184</v>
      </c>
      <c r="C172" s="69" t="s">
        <v>96</v>
      </c>
      <c r="D172" s="56">
        <v>0</v>
      </c>
      <c r="E172" s="23">
        <v>0</v>
      </c>
    </row>
    <row r="173" spans="1:5" s="7" customFormat="1" ht="20.25">
      <c r="A173" s="27"/>
      <c r="B173" s="68" t="s">
        <v>185</v>
      </c>
      <c r="C173" s="69" t="s">
        <v>175</v>
      </c>
      <c r="D173" s="56">
        <v>91148000</v>
      </c>
      <c r="E173" s="23">
        <v>177407630</v>
      </c>
    </row>
    <row r="174" spans="1:5" s="7" customFormat="1" ht="20.25">
      <c r="A174" s="27"/>
      <c r="B174" s="68" t="s">
        <v>36</v>
      </c>
      <c r="C174" s="69" t="s">
        <v>97</v>
      </c>
      <c r="D174" s="56">
        <v>24850000</v>
      </c>
      <c r="E174" s="23">
        <v>1230260</v>
      </c>
    </row>
    <row r="175" spans="1:5" s="7" customFormat="1" ht="20.25" hidden="1">
      <c r="A175" s="18"/>
      <c r="B175" s="20" t="s">
        <v>15</v>
      </c>
      <c r="C175" s="21" t="s">
        <v>100</v>
      </c>
      <c r="D175" s="56">
        <v>0</v>
      </c>
      <c r="E175" s="23">
        <f>SUM(E176)</f>
        <v>0</v>
      </c>
    </row>
    <row r="176" spans="1:5" s="7" customFormat="1" ht="21.75" customHeight="1" hidden="1">
      <c r="A176" s="18"/>
      <c r="B176" s="20" t="s">
        <v>137</v>
      </c>
      <c r="C176" s="21" t="s">
        <v>143</v>
      </c>
      <c r="D176" s="56">
        <v>0</v>
      </c>
      <c r="E176" s="23">
        <v>0</v>
      </c>
    </row>
    <row r="177" spans="1:5" s="7" customFormat="1" ht="21.75" customHeight="1">
      <c r="A177" s="43"/>
      <c r="B177" s="44"/>
      <c r="C177" s="45"/>
      <c r="D177" s="57"/>
      <c r="E177" s="46"/>
    </row>
    <row r="178" spans="1:5" s="7" customFormat="1" ht="21.75" customHeight="1" hidden="1">
      <c r="A178" s="43"/>
      <c r="B178" s="44"/>
      <c r="C178" s="45"/>
      <c r="D178" s="57"/>
      <c r="E178" s="46"/>
    </row>
    <row r="179" spans="1:5" s="7" customFormat="1" ht="21.75" customHeight="1" hidden="1">
      <c r="A179" s="43"/>
      <c r="B179" s="44"/>
      <c r="C179" s="45"/>
      <c r="D179" s="57"/>
      <c r="E179" s="46"/>
    </row>
    <row r="180" spans="1:5" s="7" customFormat="1" ht="21.75" customHeight="1" hidden="1">
      <c r="A180" s="43"/>
      <c r="B180" s="44"/>
      <c r="C180" s="45"/>
      <c r="D180" s="57"/>
      <c r="E180" s="46"/>
    </row>
    <row r="181" spans="1:8" s="7" customFormat="1" ht="18" hidden="1">
      <c r="A181" s="84"/>
      <c r="B181" s="85"/>
      <c r="C181" s="85"/>
      <c r="D181" s="85"/>
      <c r="E181" s="85"/>
      <c r="F181" s="38"/>
      <c r="G181" s="38"/>
      <c r="H181" s="38"/>
    </row>
    <row r="182" spans="1:8" s="7" customFormat="1" ht="19.5" customHeight="1">
      <c r="A182" s="76"/>
      <c r="B182" s="76"/>
      <c r="C182" s="76"/>
      <c r="D182" s="76"/>
      <c r="E182" s="76"/>
      <c r="F182" s="38"/>
      <c r="G182" s="38"/>
      <c r="H182" s="38"/>
    </row>
    <row r="183" spans="1:8" ht="18.75">
      <c r="A183" s="87" t="s">
        <v>210</v>
      </c>
      <c r="B183" s="87"/>
      <c r="C183" s="87"/>
      <c r="D183" s="87"/>
      <c r="E183" s="87"/>
      <c r="F183" s="39"/>
      <c r="G183" s="39"/>
      <c r="H183" s="39"/>
    </row>
    <row r="184" spans="1:8" ht="20.25" customHeight="1">
      <c r="A184" s="86" t="s">
        <v>211</v>
      </c>
      <c r="B184" s="86"/>
      <c r="C184" s="86"/>
      <c r="D184" s="86"/>
      <c r="E184" s="86"/>
      <c r="F184" s="39"/>
      <c r="G184" s="39"/>
      <c r="H184" s="39"/>
    </row>
    <row r="185" spans="1:6" ht="24.75" customHeight="1">
      <c r="A185" s="80"/>
      <c r="B185" s="81"/>
      <c r="C185" s="81"/>
      <c r="D185" s="81"/>
      <c r="E185" s="81"/>
      <c r="F185" s="39"/>
    </row>
    <row r="186" spans="1:6" ht="21.75" customHeight="1">
      <c r="A186" s="78"/>
      <c r="B186" s="79"/>
      <c r="C186" s="79"/>
      <c r="D186" s="79"/>
      <c r="E186" s="79"/>
      <c r="F186" s="39"/>
    </row>
    <row r="187" spans="1:6" ht="20.25">
      <c r="A187" s="40"/>
      <c r="B187" s="39"/>
      <c r="C187" s="36"/>
      <c r="D187" s="25"/>
      <c r="E187" s="37"/>
      <c r="F187" s="39"/>
    </row>
    <row r="188" spans="1:6" ht="20.25">
      <c r="A188" s="41"/>
      <c r="C188" s="5"/>
      <c r="E188" s="37"/>
      <c r="F188" s="39"/>
    </row>
    <row r="189" spans="1:5" ht="20.25">
      <c r="A189" s="41"/>
      <c r="C189" s="5"/>
      <c r="E189" s="6"/>
    </row>
    <row r="190" spans="1:5" ht="20.25">
      <c r="A190" s="41"/>
      <c r="C190" s="5"/>
      <c r="E190" s="6"/>
    </row>
    <row r="191" spans="1:5" ht="20.25">
      <c r="A191" s="41"/>
      <c r="C191" s="5"/>
      <c r="E191" s="6"/>
    </row>
    <row r="192" spans="1:5" ht="20.25">
      <c r="A192" s="41"/>
      <c r="C192" s="5"/>
      <c r="E192" s="6"/>
    </row>
    <row r="193" spans="1:5" ht="20.25">
      <c r="A193" s="41"/>
      <c r="C193" s="5"/>
      <c r="E193" s="6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ht="20.25">
      <c r="A206" s="41"/>
    </row>
    <row r="207" ht="20.25">
      <c r="A207" s="41"/>
    </row>
    <row r="208" ht="20.25">
      <c r="A208" s="41"/>
    </row>
    <row r="209" ht="20.25">
      <c r="A209" s="41"/>
    </row>
    <row r="210" ht="20.25">
      <c r="A210" s="41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</sheetData>
  <sheetProtection/>
  <mergeCells count="8">
    <mergeCell ref="B2:E2"/>
    <mergeCell ref="A186:E186"/>
    <mergeCell ref="A185:E185"/>
    <mergeCell ref="A1:B1"/>
    <mergeCell ref="A3:E3"/>
    <mergeCell ref="A181:E181"/>
    <mergeCell ref="A184:E184"/>
    <mergeCell ref="A183:E183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57" r:id="rId2"/>
  <rowBreaks count="1" manualBreakCount="1">
    <brk id="8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2023-07-26T05:04:33Z</cp:lastPrinted>
  <dcterms:created xsi:type="dcterms:W3CDTF">2008-10-06T08:18:30Z</dcterms:created>
  <dcterms:modified xsi:type="dcterms:W3CDTF">2023-07-26T05:04:36Z</dcterms:modified>
  <cp:category/>
  <cp:version/>
  <cp:contentType/>
  <cp:contentStatus/>
</cp:coreProperties>
</file>